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20" sheetId="1" state="visible" r:id="rId2"/>
  </sheets>
  <definedNames>
    <definedName function="false" hidden="false" name="CODI_ISTITUZIONE" vbProcedure="false">#REF!</definedName>
    <definedName function="false" hidden="false" name="CODI_ISTITUZIONE2" vbProcedure="false">#REF!</definedName>
    <definedName function="false" hidden="false" name="DESC_ISTITUZIONE" vbProcedure="false">#REF!</definedName>
    <definedName function="false" hidden="false" name="DESC_ISTITUZIONE2" vbProcedure="false">#REF!</definedName>
    <definedName function="false" hidden="false" name="ElencoGenerale" vbProcedure="false">#REF!</definedName>
    <definedName function="false" hidden="false" localSheetId="0" name="CODI_ISTITUZIONE" vbProcedure="false">#REF!</definedName>
    <definedName function="false" hidden="false" localSheetId="0" name="CODI_ISTITUZIONE2" vbProcedure="false">#REF!</definedName>
    <definedName function="false" hidden="false" localSheetId="0" name="DESC_ISTITUZIONE" vbProcedure="false">#REF!</definedName>
    <definedName function="false" hidden="false" localSheetId="0" name="DESC_ISTITUZIONE2" vbProcedure="false">#REF!</definedName>
    <definedName function="false" hidden="false" localSheetId="0" name="ElencoGenerale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<sst xmlns="http://schemas.openxmlformats.org/spreadsheetml/2006/main" count="15" uniqueCount="15">
  <si>
    <t xml:space="preserve">DISTRIBUZIONE DEL TRATTAMENTO ACCESSORIO, IN FORMA AGGREGATA, ANNO 2020</t>
  </si>
  <si>
    <t xml:space="preserve">RETRIBUZIONE DI RISULTATO</t>
  </si>
  <si>
    <t xml:space="preserve">COMPENSI ONERI RISCHI E DISAGI</t>
  </si>
  <si>
    <t xml:space="preserve">FONDO SPECIF. RESPONSAB.</t>
  </si>
  <si>
    <t xml:space="preserve">COMPENSI PRODUTTIVITA' </t>
  </si>
  <si>
    <t xml:space="preserve">ALTRE SPESE ACCESSORIE ED INDENNITA' VARIE</t>
  </si>
  <si>
    <t xml:space="preserve">STRAORDINARIO</t>
  </si>
  <si>
    <t xml:space="preserve">TOTALE </t>
  </si>
  <si>
    <t xml:space="preserve">SEGRETARIO</t>
  </si>
  <si>
    <t xml:space="preserve">DIRIGENTE A TEMPO INDETERMINATO </t>
  </si>
  <si>
    <t xml:space="preserve">DIRIGENTE A TEMPO DET.TO ART.110 C.1 TUEL</t>
  </si>
  <si>
    <t xml:space="preserve">CATEGORIA D</t>
  </si>
  <si>
    <t xml:space="preserve">CATEGORIA C</t>
  </si>
  <si>
    <t xml:space="preserve">CATEGORIA B</t>
  </si>
  <si>
    <t xml:space="preserve">CATEGORIA A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</si>
</sst>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_-[$€-2]\ * #,##0.00_-;\-[$€-2]\ * #,##0.00_-;_-[$€-2]\ * \-??_-"/>
    <numFmt numFmtId="166" formatCode="_-&quot;€ &quot;* #,##0.00_-;&quot;-€ &quot;* #,##0.00_-;_-&quot;€ &quot;* \-??_-;_-@_-"/>
    <numFmt numFmtId="167" formatCode="_-* #,##0_-;\-* #,##0_-;_-* \-_-;_-@_-"/>
    <numFmt numFmtId="168" formatCode="#,##0.00;[RED]\-#,##0.00"/>
    <numFmt numFmtId="169" formatCode="0%"/>
    <numFmt numFmtId="170" formatCode="_-&quot;L. &quot;* #,##0_-;&quot;-L. &quot;* #,##0_-;_-&quot;L. &quot;* \-_-;_-@_-"/>
    <numFmt numFmtId="171" formatCode="#,##0"/>
    <numFmt numFmtId="172" formatCode="_-* #,##0.00_-;\-* #,##0.00_-;_-* \-??_-;_-@_-"/>
  </numFmts>
  <fonts count="32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 val="true"/>
      <sz val="11"/>
      <color rgb="FFFF9900"/>
      <name val="Calibri"/>
      <family val="2"/>
      <charset val="1"/>
    </font>
    <font>
      <sz val="11"/>
      <color rgb="FFFF990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sz val="11"/>
      <color rgb="FF333399"/>
      <name val="Calibri"/>
      <family val="2"/>
      <charset val="1"/>
    </font>
    <font>
      <sz val="11"/>
      <color rgb="FF993300"/>
      <name val="Calibri"/>
      <family val="2"/>
      <charset val="1"/>
    </font>
    <font>
      <sz val="8"/>
      <name val="Arial"/>
      <family val="0"/>
      <charset val="1"/>
    </font>
    <font>
      <sz val="10"/>
      <name val="Arial"/>
      <family val="2"/>
      <charset val="1"/>
    </font>
    <font>
      <b val="true"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i val="true"/>
      <sz val="11"/>
      <color rgb="FF808080"/>
      <name val="Calibri"/>
      <family val="2"/>
      <charset val="1"/>
    </font>
    <font>
      <b val="true"/>
      <sz val="15"/>
      <color rgb="FF003366"/>
      <name val="Calibri"/>
      <family val="2"/>
      <charset val="1"/>
    </font>
    <font>
      <b val="true"/>
      <sz val="13"/>
      <color rgb="FF003366"/>
      <name val="Calibri"/>
      <family val="2"/>
      <charset val="1"/>
    </font>
    <font>
      <b val="true"/>
      <sz val="11"/>
      <color rgb="FF003366"/>
      <name val="Calibri"/>
      <family val="2"/>
      <charset val="1"/>
    </font>
    <font>
      <b val="true"/>
      <sz val="18"/>
      <color rgb="FF003366"/>
      <name val="Cambria"/>
      <family val="2"/>
      <charset val="1"/>
    </font>
    <font>
      <b val="true"/>
      <sz val="11"/>
      <color rgb="FF000000"/>
      <name val="Calibri"/>
      <family val="2"/>
      <charset val="1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name val="Arial"/>
      <family val="2"/>
      <charset val="1"/>
    </font>
    <font>
      <b val="true"/>
      <sz val="18"/>
      <name val="Times New Roman"/>
      <family val="1"/>
      <charset val="1"/>
    </font>
    <font>
      <b val="true"/>
      <sz val="12"/>
      <name val="Arial"/>
      <family val="2"/>
      <charset val="1"/>
    </font>
    <font>
      <b val="true"/>
      <sz val="8"/>
      <name val="Arial"/>
      <family val="2"/>
      <charset val="1"/>
    </font>
    <font>
      <b val="true"/>
      <i val="true"/>
      <sz val="10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C9211E"/>
      <name val="Arial"/>
      <family val="2"/>
      <charset val="1"/>
    </font>
  </fonts>
  <fills count="25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8EB4E3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C9211E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8EB4E3"/>
        <bgColor rgb="FF99CCFF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0066CC"/>
      </bottom>
      <diagonal/>
    </border>
    <border diagonalUp="false" diagonalDown="false">
      <left/>
      <right/>
      <top style="thin">
        <color rgb="FF333399"/>
      </top>
      <bottom style="double">
        <color rgb="FF333399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19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6" fillId="16" borderId="1" applyFont="true" applyBorder="true" applyAlignment="true" applyProtection="false">
      <alignment horizontal="general" vertical="bottom" textRotation="0" wrapText="false" indent="0" shrinkToFit="false"/>
    </xf>
    <xf numFmtId="164" fontId="7" fillId="0" borderId="2" applyFont="true" applyBorder="true" applyAlignment="true" applyProtection="false">
      <alignment horizontal="general" vertical="bottom" textRotation="0" wrapText="false" indent="0" shrinkToFit="false"/>
    </xf>
    <xf numFmtId="164" fontId="8" fillId="17" borderId="3" applyFont="true" applyBorder="true" applyAlignment="true" applyProtection="false">
      <alignment horizontal="general" vertical="bottom" textRotation="0" wrapText="false" indent="0" shrinkToFit="false"/>
    </xf>
    <xf numFmtId="164" fontId="5" fillId="18" borderId="0" applyFont="true" applyBorder="false" applyAlignment="true" applyProtection="false">
      <alignment horizontal="general" vertical="bottom" textRotation="0" wrapText="false" indent="0" shrinkToFit="false"/>
    </xf>
    <xf numFmtId="164" fontId="5" fillId="19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21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1" applyFont="true" applyBorder="tru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22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3" borderId="4" applyFont="true" applyBorder="true" applyAlignment="true" applyProtection="false">
      <alignment horizontal="general" vertical="bottom" textRotation="0" wrapText="false" indent="0" shrinkToFit="false"/>
    </xf>
    <xf numFmtId="164" fontId="13" fillId="16" borderId="5" applyFont="true" applyBorder="tru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20" fillId="0" borderId="9" applyFont="true" applyBorder="true" applyAlignment="true" applyProtection="false">
      <alignment horizontal="general" vertical="bottom" textRotation="0" wrapText="false" indent="0" shrinkToFit="false"/>
    </xf>
    <xf numFmtId="164" fontId="21" fillId="3" borderId="0" applyFont="true" applyBorder="false" applyAlignment="true" applyProtection="false">
      <alignment horizontal="general" vertical="bottom" textRotation="0" wrapText="false" indent="0" shrinkToFit="false"/>
    </xf>
    <xf numFmtId="164" fontId="22" fillId="4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5" fillId="0" borderId="0" xfId="0" applyFont="true" applyBorder="false" applyAlignment="true" applyProtection="true">
      <alignment horizontal="right" vertical="top" textRotation="0" wrapText="false" indent="0" shrinkToFit="false"/>
      <protection locked="true" hidden="false"/>
    </xf>
    <xf numFmtId="164" fontId="25" fillId="24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1" fontId="2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29" fillId="0" borderId="12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72" fontId="30" fillId="0" borderId="1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2" fontId="31" fillId="0" borderId="1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9" fillId="0" borderId="12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72" fontId="30" fillId="0" borderId="1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2" fontId="31" fillId="0" borderId="1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2" fontId="31" fillId="0" borderId="1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2" fontId="30" fillId="0" borderId="1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9" fillId="0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2" fontId="29" fillId="0" borderId="1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2" fontId="29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2" fontId="23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</cellXfs>
  <cellStyles count="17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Colore 1 2" xfId="20"/>
    <cellStyle name="20% - Colore 2 2" xfId="21"/>
    <cellStyle name="20% - Colore 3 2" xfId="22"/>
    <cellStyle name="20% - Colore 4 2" xfId="23"/>
    <cellStyle name="20% - Colore 5 2" xfId="24"/>
    <cellStyle name="20% - Colore 6 2" xfId="25"/>
    <cellStyle name="40% - Colore 1 2" xfId="26"/>
    <cellStyle name="40% - Colore 2 2" xfId="27"/>
    <cellStyle name="40% - Colore 3 2" xfId="28"/>
    <cellStyle name="40% - Colore 4 2" xfId="29"/>
    <cellStyle name="40% - Colore 5 2" xfId="30"/>
    <cellStyle name="40% - Colore 6 2" xfId="31"/>
    <cellStyle name="60% - Colore 1 2" xfId="32"/>
    <cellStyle name="60% - Colore 2 2" xfId="33"/>
    <cellStyle name="60% - Colore 3 2" xfId="34"/>
    <cellStyle name="60% - Colore 4 2" xfId="35"/>
    <cellStyle name="60% - Colore 5 2" xfId="36"/>
    <cellStyle name="60% - Colore 6 2" xfId="37"/>
    <cellStyle name="Calcolo 2" xfId="38"/>
    <cellStyle name="Cella collegata 2" xfId="39"/>
    <cellStyle name="Cella da controllare 2" xfId="40"/>
    <cellStyle name="Colore 1 2" xfId="41"/>
    <cellStyle name="Colore 2 2" xfId="42"/>
    <cellStyle name="Colore 3 2" xfId="43"/>
    <cellStyle name="Colore 4 2" xfId="44"/>
    <cellStyle name="Colore 5 2" xfId="45"/>
    <cellStyle name="Colore 6 2" xfId="46"/>
    <cellStyle name="Euro" xfId="47"/>
    <cellStyle name="Euro 2" xfId="48"/>
    <cellStyle name="Euro 2 2" xfId="49"/>
    <cellStyle name="Euro_OK_CCNL_EELL_2008_2009_Retrib_al_010408_010708_010109" xfId="50"/>
    <cellStyle name="Input 2" xfId="51"/>
    <cellStyle name="Migliaia (0)_3tabella15" xfId="52"/>
    <cellStyle name="Migliaia 2" xfId="53"/>
    <cellStyle name="Neutrale 2" xfId="54"/>
    <cellStyle name="Normale 10" xfId="55"/>
    <cellStyle name="Normale 100" xfId="56"/>
    <cellStyle name="Normale 101" xfId="57"/>
    <cellStyle name="Normale 102" xfId="58"/>
    <cellStyle name="Normale 103" xfId="59"/>
    <cellStyle name="Normale 11" xfId="60"/>
    <cellStyle name="Normale 12" xfId="61"/>
    <cellStyle name="Normale 13" xfId="62"/>
    <cellStyle name="Normale 14" xfId="63"/>
    <cellStyle name="Normale 15" xfId="64"/>
    <cellStyle name="Normale 16" xfId="65"/>
    <cellStyle name="Normale 17" xfId="66"/>
    <cellStyle name="Normale 18" xfId="67"/>
    <cellStyle name="Normale 19" xfId="68"/>
    <cellStyle name="Normale 19 2" xfId="69"/>
    <cellStyle name="Normale 2" xfId="70"/>
    <cellStyle name="Normale 2 2" xfId="71"/>
    <cellStyle name="Normale 20" xfId="72"/>
    <cellStyle name="Normale 21" xfId="73"/>
    <cellStyle name="Normale 22" xfId="74"/>
    <cellStyle name="Normale 23" xfId="75"/>
    <cellStyle name="Normale 23 2" xfId="76"/>
    <cellStyle name="Normale 24" xfId="77"/>
    <cellStyle name="Normale 25" xfId="78"/>
    <cellStyle name="Normale 26" xfId="79"/>
    <cellStyle name="Normale 26 2" xfId="80"/>
    <cellStyle name="Normale 27" xfId="81"/>
    <cellStyle name="Normale 27 2" xfId="82"/>
    <cellStyle name="Normale 28" xfId="83"/>
    <cellStyle name="Normale 29" xfId="84"/>
    <cellStyle name="Normale 3" xfId="85"/>
    <cellStyle name="Normale 3 2" xfId="86"/>
    <cellStyle name="Normale 30" xfId="87"/>
    <cellStyle name="Normale 30 2" xfId="88"/>
    <cellStyle name="Normale 31" xfId="89"/>
    <cellStyle name="Normale 32" xfId="90"/>
    <cellStyle name="Normale 33" xfId="91"/>
    <cellStyle name="Normale 34" xfId="92"/>
    <cellStyle name="Normale 35" xfId="93"/>
    <cellStyle name="Normale 36" xfId="94"/>
    <cellStyle name="Normale 36 2" xfId="95"/>
    <cellStyle name="Normale 37" xfId="96"/>
    <cellStyle name="Normale 38" xfId="97"/>
    <cellStyle name="Normale 39" xfId="98"/>
    <cellStyle name="Normale 4" xfId="99"/>
    <cellStyle name="Normale 40" xfId="100"/>
    <cellStyle name="Normale 41" xfId="101"/>
    <cellStyle name="Normale 42" xfId="102"/>
    <cellStyle name="Normale 43" xfId="103"/>
    <cellStyle name="Normale 44" xfId="104"/>
    <cellStyle name="Normale 45" xfId="105"/>
    <cellStyle name="Normale 45 2" xfId="106"/>
    <cellStyle name="Normale 46" xfId="107"/>
    <cellStyle name="Normale 46 2" xfId="108"/>
    <cellStyle name="Normale 47" xfId="109"/>
    <cellStyle name="Normale 48" xfId="110"/>
    <cellStyle name="Normale 49" xfId="111"/>
    <cellStyle name="Normale 5" xfId="112"/>
    <cellStyle name="Normale 5 2" xfId="113"/>
    <cellStyle name="Normale 5 3" xfId="114"/>
    <cellStyle name="Normale 50" xfId="115"/>
    <cellStyle name="Normale 51" xfId="116"/>
    <cellStyle name="Normale 52" xfId="117"/>
    <cellStyle name="Normale 53" xfId="118"/>
    <cellStyle name="Normale 54" xfId="119"/>
    <cellStyle name="Normale 55" xfId="120"/>
    <cellStyle name="Normale 56" xfId="121"/>
    <cellStyle name="Normale 57" xfId="122"/>
    <cellStyle name="Normale 58" xfId="123"/>
    <cellStyle name="Normale 59" xfId="124"/>
    <cellStyle name="Normale 6" xfId="125"/>
    <cellStyle name="Normale 6 2" xfId="126"/>
    <cellStyle name="Normale 60" xfId="127"/>
    <cellStyle name="Normale 61" xfId="128"/>
    <cellStyle name="Normale 62" xfId="129"/>
    <cellStyle name="Normale 63" xfId="130"/>
    <cellStyle name="Normale 64" xfId="131"/>
    <cellStyle name="Normale 65" xfId="132"/>
    <cellStyle name="Normale 66" xfId="133"/>
    <cellStyle name="Normale 67" xfId="134"/>
    <cellStyle name="Normale 68" xfId="135"/>
    <cellStyle name="Normale 69" xfId="136"/>
    <cellStyle name="Normale 7" xfId="137"/>
    <cellStyle name="Normale 7 2" xfId="138"/>
    <cellStyle name="Normale 70" xfId="139"/>
    <cellStyle name="Normale 70 2" xfId="140"/>
    <cellStyle name="Normale 71" xfId="141"/>
    <cellStyle name="Normale 72" xfId="142"/>
    <cellStyle name="Normale 73" xfId="143"/>
    <cellStyle name="Normale 74" xfId="144"/>
    <cellStyle name="Normale 74 2" xfId="145"/>
    <cellStyle name="Normale 75" xfId="146"/>
    <cellStyle name="Normale 76" xfId="147"/>
    <cellStyle name="Normale 77" xfId="148"/>
    <cellStyle name="Normale 78" xfId="149"/>
    <cellStyle name="Normale 79" xfId="150"/>
    <cellStyle name="Normale 8" xfId="151"/>
    <cellStyle name="Normale 80" xfId="152"/>
    <cellStyle name="Normale 81" xfId="153"/>
    <cellStyle name="Normale 81 2" xfId="154"/>
    <cellStyle name="Normale 82" xfId="155"/>
    <cellStyle name="Normale 83" xfId="156"/>
    <cellStyle name="Normale 84" xfId="157"/>
    <cellStyle name="Normale 85" xfId="158"/>
    <cellStyle name="Normale 86" xfId="159"/>
    <cellStyle name="Normale 87" xfId="160"/>
    <cellStyle name="Normale 88" xfId="161"/>
    <cellStyle name="Normale 89" xfId="162"/>
    <cellStyle name="Normale 9" xfId="163"/>
    <cellStyle name="Normale 90" xfId="164"/>
    <cellStyle name="Normale 91" xfId="165"/>
    <cellStyle name="Normale 92" xfId="166"/>
    <cellStyle name="Normale 93" xfId="167"/>
    <cellStyle name="Normale 94" xfId="168"/>
    <cellStyle name="Normale 94 2" xfId="169"/>
    <cellStyle name="Normale 95" xfId="170"/>
    <cellStyle name="Normale 96" xfId="171"/>
    <cellStyle name="Normale 97" xfId="172"/>
    <cellStyle name="Normale 97 2" xfId="173"/>
    <cellStyle name="Normale 98" xfId="174"/>
    <cellStyle name="Normale 99" xfId="175"/>
    <cellStyle name="Nota 2" xfId="176"/>
    <cellStyle name="Output 2" xfId="177"/>
    <cellStyle name="Percentuale 2" xfId="178"/>
    <cellStyle name="Percentuale 2 2" xfId="179"/>
    <cellStyle name="Testo avviso 2" xfId="180"/>
    <cellStyle name="Testo descrittivo 2" xfId="181"/>
    <cellStyle name="Titolo 1 2" xfId="182"/>
    <cellStyle name="Titolo 2 2" xfId="183"/>
    <cellStyle name="Titolo 3 2" xfId="184"/>
    <cellStyle name="Titolo 4 2" xfId="185"/>
    <cellStyle name="Titolo 5" xfId="186"/>
    <cellStyle name="Totale 2" xfId="187"/>
    <cellStyle name="Valore non valido 2" xfId="188"/>
    <cellStyle name="Valore valido 2" xfId="189"/>
    <cellStyle name="Valuta (0)_3tabella15" xfId="190"/>
    <cellStyle name="Valuta 2" xfId="19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EB4E3"/>
      <rgbColor rgb="FFC9211E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true"/>
  </sheetPr>
  <dimension ref="A1:H1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5" activeCellId="0" sqref="H5"/>
    </sheetView>
  </sheetViews>
  <sheetFormatPr defaultColWidth="9.1484375" defaultRowHeight="11.25" zeroHeight="false" outlineLevelRow="1" outlineLevelCol="0"/>
  <cols>
    <col collapsed="false" customWidth="true" hidden="false" outlineLevel="0" max="1" min="1" style="1" width="35.42"/>
    <col collapsed="false" customWidth="true" hidden="false" outlineLevel="0" max="2" min="2" style="1" width="13.02"/>
    <col collapsed="false" customWidth="true" hidden="false" outlineLevel="0" max="3" min="3" style="1" width="15.29"/>
    <col collapsed="false" customWidth="true" hidden="false" outlineLevel="0" max="4" min="4" style="1" width="13.43"/>
    <col collapsed="false" customWidth="true" hidden="false" outlineLevel="0" max="5" min="5" style="1" width="13.57"/>
    <col collapsed="false" customWidth="true" hidden="false" outlineLevel="0" max="6" min="6" style="1" width="15.42"/>
    <col collapsed="false" customWidth="true" hidden="false" outlineLevel="0" max="7" min="7" style="1" width="14.69"/>
    <col collapsed="false" customWidth="true" hidden="false" outlineLevel="0" max="8" min="8" style="1" width="16.29"/>
    <col collapsed="false" customWidth="false" hidden="false" outlineLevel="0" max="1024" min="9" style="1" width="9.13"/>
  </cols>
  <sheetData>
    <row r="1" customFormat="false" ht="23.25" hidden="false" customHeight="false" outlineLevel="0" collapsed="false">
      <c r="A1" s="2"/>
      <c r="B1" s="2"/>
      <c r="C1" s="2"/>
      <c r="D1" s="2"/>
      <c r="E1" s="2"/>
      <c r="F1" s="2"/>
      <c r="G1" s="2"/>
      <c r="H1" s="3"/>
    </row>
    <row r="2" s="5" customFormat="true" ht="37.5" hidden="false" customHeight="true" outlineLevel="0" collapsed="false">
      <c r="A2" s="4" t="s">
        <v>0</v>
      </c>
      <c r="B2" s="4"/>
      <c r="C2" s="4"/>
      <c r="D2" s="4"/>
      <c r="E2" s="4"/>
      <c r="F2" s="4"/>
      <c r="G2" s="4"/>
      <c r="H2" s="4"/>
    </row>
    <row r="3" s="9" customFormat="true" ht="35.25" hidden="false" customHeight="true" outlineLevel="0" collapsed="false">
      <c r="A3" s="6"/>
      <c r="B3" s="7"/>
      <c r="C3" s="7"/>
      <c r="D3" s="7"/>
      <c r="E3" s="7"/>
      <c r="F3" s="7"/>
      <c r="G3" s="7"/>
      <c r="H3" s="8"/>
    </row>
    <row r="4" s="9" customFormat="true" ht="53.25" hidden="false" customHeight="true" outlineLevel="0" collapsed="false">
      <c r="A4" s="10"/>
      <c r="B4" s="11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</row>
    <row r="5" s="9" customFormat="true" ht="30.75" hidden="false" customHeight="true" outlineLevel="1" collapsed="false">
      <c r="A5" s="12" t="s">
        <v>8</v>
      </c>
      <c r="B5" s="13" t="n">
        <v>7182.63</v>
      </c>
      <c r="C5" s="14" t="n">
        <v>0</v>
      </c>
      <c r="D5" s="14" t="n">
        <v>0</v>
      </c>
      <c r="E5" s="14" t="n">
        <v>0</v>
      </c>
      <c r="F5" s="14" t="n">
        <v>0</v>
      </c>
      <c r="G5" s="14" t="n">
        <v>0</v>
      </c>
      <c r="H5" s="13" t="n">
        <f aca="false">SUM(B5:G5)</f>
        <v>7182.63</v>
      </c>
    </row>
    <row r="6" s="9" customFormat="true" ht="30.75" hidden="false" customHeight="true" outlineLevel="1" collapsed="false">
      <c r="A6" s="15" t="s">
        <v>9</v>
      </c>
      <c r="B6" s="16" t="n">
        <f aca="false">65450+8352.7</f>
        <v>73802.7</v>
      </c>
      <c r="C6" s="17" t="n">
        <v>0</v>
      </c>
      <c r="D6" s="17" t="n">
        <v>0</v>
      </c>
      <c r="E6" s="17" t="n">
        <v>0</v>
      </c>
      <c r="F6" s="17" t="n">
        <v>0</v>
      </c>
      <c r="G6" s="17" t="n">
        <v>0</v>
      </c>
      <c r="H6" s="16" t="n">
        <f aca="false">SUM(B6:G6)</f>
        <v>73802.7</v>
      </c>
    </row>
    <row r="7" s="9" customFormat="true" ht="37.5" hidden="false" customHeight="true" outlineLevel="1" collapsed="false">
      <c r="A7" s="15" t="s">
        <v>10</v>
      </c>
      <c r="B7" s="16" t="n">
        <v>8918</v>
      </c>
      <c r="C7" s="17" t="n">
        <v>0</v>
      </c>
      <c r="D7" s="17" t="n">
        <v>0</v>
      </c>
      <c r="E7" s="17"/>
      <c r="F7" s="17" t="n">
        <v>0</v>
      </c>
      <c r="G7" s="17" t="n">
        <v>0</v>
      </c>
      <c r="H7" s="16" t="n">
        <f aca="false">SUM(B7:G7)</f>
        <v>8918</v>
      </c>
    </row>
    <row r="8" s="9" customFormat="true" ht="30.75" hidden="false" customHeight="true" outlineLevel="1" collapsed="false">
      <c r="A8" s="15" t="s">
        <v>11</v>
      </c>
      <c r="B8" s="16" t="n">
        <f aca="false">4050+5933+3002+1992</f>
        <v>14977</v>
      </c>
      <c r="C8" s="16" t="n">
        <f aca="false">16+26+7848+5524+257</f>
        <v>13671</v>
      </c>
      <c r="D8" s="16" t="n">
        <f aca="false">2667+1300+3833+1000</f>
        <v>8800</v>
      </c>
      <c r="E8" s="16" t="n">
        <f aca="false">1180+4186+10175+12545+10361+10434</f>
        <v>48881</v>
      </c>
      <c r="F8" s="16" t="n">
        <f aca="false">646+1383+1716+819+806</f>
        <v>5370</v>
      </c>
      <c r="G8" s="16" t="n">
        <f aca="false">2034+1780+8790+3727+957</f>
        <v>17288</v>
      </c>
      <c r="H8" s="16" t="n">
        <f aca="false">SUM(B8:G8)</f>
        <v>108987</v>
      </c>
    </row>
    <row r="9" s="9" customFormat="true" ht="30.75" hidden="false" customHeight="true" outlineLevel="1" collapsed="false">
      <c r="A9" s="15" t="s">
        <v>12</v>
      </c>
      <c r="B9" s="17" t="n">
        <v>0</v>
      </c>
      <c r="C9" s="16" t="n">
        <f aca="false">101+5773+21183+17623+21502+21873</f>
        <v>88055</v>
      </c>
      <c r="D9" s="16" t="n">
        <f aca="false">300+900+1550+600+600</f>
        <v>3950</v>
      </c>
      <c r="E9" s="16" t="n">
        <f aca="false">1096+15365+24991+39243+39648+25758</f>
        <v>146101</v>
      </c>
      <c r="F9" s="16" t="n">
        <f aca="false">1079+3341+2600+4381+3341</f>
        <v>14742</v>
      </c>
      <c r="G9" s="16" t="n">
        <f aca="false">580+4262+5789+7660+6898+2059</f>
        <v>27248</v>
      </c>
      <c r="H9" s="16" t="n">
        <f aca="false">SUM(B9:G9)</f>
        <v>280096</v>
      </c>
    </row>
    <row r="10" s="9" customFormat="true" ht="30.75" hidden="false" customHeight="true" outlineLevel="1" collapsed="false">
      <c r="A10" s="15" t="s">
        <v>13</v>
      </c>
      <c r="B10" s="17" t="n">
        <v>0</v>
      </c>
      <c r="C10" s="16" t="n">
        <f aca="false">4363+1229+2725+1250+1456+675+1542</f>
        <v>13240</v>
      </c>
      <c r="D10" s="16" t="n">
        <f aca="false">900+500+300</f>
        <v>1700</v>
      </c>
      <c r="E10" s="16" t="n">
        <f aca="false">8283+6913+18611+297+13591+8598+5380</f>
        <v>61673</v>
      </c>
      <c r="F10" s="16" t="n">
        <f aca="false">447+419+852+872+426+4109</f>
        <v>7125</v>
      </c>
      <c r="G10" s="16" t="n">
        <f aca="false">6058+1043+4069+274+614+958+278</f>
        <v>13294</v>
      </c>
      <c r="H10" s="16" t="n">
        <f aca="false">SUM(B10:G10)</f>
        <v>97032</v>
      </c>
    </row>
    <row r="11" s="9" customFormat="true" ht="30.75" hidden="false" customHeight="true" outlineLevel="1" collapsed="false">
      <c r="A11" s="15" t="s">
        <v>14</v>
      </c>
      <c r="B11" s="18" t="n">
        <v>0</v>
      </c>
      <c r="C11" s="19" t="n">
        <f aca="false">3220+487+3938+489</f>
        <v>8134</v>
      </c>
      <c r="D11" s="19" t="n">
        <f aca="false">350</f>
        <v>350</v>
      </c>
      <c r="E11" s="19" t="n">
        <f aca="false">3262+3268+3728+2888</f>
        <v>13146</v>
      </c>
      <c r="F11" s="19" t="n">
        <f aca="false">127+96+129+124</f>
        <v>476</v>
      </c>
      <c r="G11" s="19" t="n">
        <f aca="false">2922+2480+3028+1123</f>
        <v>9553</v>
      </c>
      <c r="H11" s="19" t="n">
        <f aca="false">SUM(B11:G11)</f>
        <v>31659</v>
      </c>
    </row>
    <row r="12" s="9" customFormat="true" ht="29.25" hidden="false" customHeight="true" outlineLevel="1" collapsed="false">
      <c r="A12" s="20"/>
      <c r="B12" s="21" t="n">
        <f aca="false">SUM(B5:B11)</f>
        <v>104880.33</v>
      </c>
      <c r="C12" s="21" t="n">
        <f aca="false">SUM(C5:C11)</f>
        <v>123100</v>
      </c>
      <c r="D12" s="21" t="n">
        <f aca="false">SUM(D5:D11)</f>
        <v>14800</v>
      </c>
      <c r="E12" s="21" t="n">
        <f aca="false">SUM(E5:E11)</f>
        <v>269801</v>
      </c>
      <c r="F12" s="21" t="n">
        <f aca="false">SUM(F5:F11)</f>
        <v>27713</v>
      </c>
      <c r="G12" s="21" t="n">
        <f aca="false">SUM(G5:G11)</f>
        <v>67383</v>
      </c>
      <c r="H12" s="21" t="n">
        <f aca="false">SUM(H5:H11)</f>
        <v>607677.33</v>
      </c>
    </row>
    <row r="13" customFormat="false" ht="12.75" hidden="false" customHeight="false" outlineLevel="0" collapsed="false">
      <c r="A13" s="22"/>
      <c r="B13" s="23"/>
      <c r="C13" s="22"/>
    </row>
    <row r="14" customFormat="false" ht="11.25" hidden="false" customHeight="false" outlineLevel="0" collapsed="false">
      <c r="B14" s="22"/>
    </row>
    <row r="15" customFormat="false" ht="11.25" hidden="false" customHeight="false" outlineLevel="0" collapsed="false">
      <c r="H15" s="24"/>
    </row>
  </sheetData>
  <mergeCells count="2">
    <mergeCell ref="A1:E1"/>
    <mergeCell ref="A2:H2"/>
  </mergeCells>
  <printOptions headings="false" gridLines="false" gridLinesSet="true" horizontalCentered="false" verticalCentered="false"/>
  <pageMargins left="0.390277777777778" right="0.45" top="0.470138888888889" bottom="0.472222222222222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LibreOffice/7.2.5.2$Windows_X86_64 LibreOffice_project/499f9727c189e6ef3471021d6132d4c694f357e5</Application>
  <AppVersion>15.0000</AppVersion>
  <Company>Comune di Biella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2017-03-16T16:02:38Z</dcterms:created>
  <dc:creator>Città di Biella</dc:creator>
  <dc:description/>
  <dc:language>it-IT</dc:language>
  <cp:lastModifiedBy/>
  <cp:lastPrinted>2022-04-05T11:59:48Z</cp:lastPrinted>
  <dcterms:modified xsi:type="dcterms:W3CDTF">2022-04-05T15:06:33Z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